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/>
  </bookViews>
  <sheets>
    <sheet name="01-04-2024" sheetId="3" r:id="rId1"/>
    <sheet name="01-07-2024" sheetId="7" r:id="rId2"/>
    <sheet name="01-10-2024" sheetId="8" r:id="rId3"/>
    <sheet name="31-12-2024" sheetId="9" r:id="rId4"/>
    <sheet name="9 oylik" sheetId="6" state="hidden" r:id="rId5"/>
  </sheets>
  <definedNames>
    <definedName name="_xlnm.Print_Titles" localSheetId="0">'01-04-2024'!$5:$5</definedName>
    <definedName name="_xlnm.Print_Titles" localSheetId="1">'01-07-2024'!$5:$5</definedName>
    <definedName name="_xlnm.Print_Titles" localSheetId="2">'01-10-2024'!$5:$5</definedName>
    <definedName name="_xlnm.Print_Titles" localSheetId="3">'31-12-2024'!$5:$5</definedName>
    <definedName name="_xlnm.Print_Area" localSheetId="0">'01-04-2024'!$B$1:$G$13</definedName>
    <definedName name="_xlnm.Print_Area" localSheetId="1">'01-07-2024'!$B$1:$G$13</definedName>
    <definedName name="_xlnm.Print_Area" localSheetId="2">'01-10-2024'!$B$1:$G$14</definedName>
    <definedName name="_xlnm.Print_Area" localSheetId="3">'31-12-2024'!$B$1:$G$14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9" l="1"/>
  <c r="E13" i="9"/>
  <c r="G12" i="9"/>
  <c r="G11" i="9"/>
  <c r="G10" i="9"/>
  <c r="G9" i="9"/>
  <c r="G8" i="9"/>
  <c r="G7" i="9"/>
  <c r="B7" i="9"/>
  <c r="B9" i="9" s="1"/>
  <c r="B10" i="9" s="1"/>
  <c r="B11" i="9" s="1"/>
  <c r="B12" i="9" s="1"/>
  <c r="G6" i="9"/>
  <c r="G13" i="9" l="1"/>
  <c r="F13" i="8"/>
  <c r="E13" i="8"/>
  <c r="G12" i="8"/>
  <c r="G11" i="8"/>
  <c r="G10" i="8"/>
  <c r="G9" i="8"/>
  <c r="G8" i="8"/>
  <c r="G7" i="8"/>
  <c r="B7" i="8"/>
  <c r="B9" i="8" s="1"/>
  <c r="B10" i="8" s="1"/>
  <c r="B11" i="8" s="1"/>
  <c r="B12" i="8" s="1"/>
  <c r="G6" i="8"/>
  <c r="G13" i="8" l="1"/>
  <c r="F11" i="7"/>
  <c r="E11" i="7"/>
  <c r="G11" i="7" s="1"/>
  <c r="G10" i="7"/>
  <c r="F9" i="7"/>
  <c r="E9" i="7"/>
  <c r="G8" i="7"/>
  <c r="F7" i="7"/>
  <c r="E7" i="7"/>
  <c r="G7" i="7" s="1"/>
  <c r="B7" i="7"/>
  <c r="B8" i="7" s="1"/>
  <c r="B9" i="7" s="1"/>
  <c r="B10" i="7" s="1"/>
  <c r="B11" i="7" s="1"/>
  <c r="F6" i="7"/>
  <c r="G6" i="7" s="1"/>
  <c r="E12" i="7" l="1"/>
  <c r="F12" i="7"/>
  <c r="G9" i="7"/>
  <c r="G12" i="7" s="1"/>
  <c r="B7" i="3" l="1"/>
  <c r="B8" i="3" s="1"/>
  <c r="B9" i="3" s="1"/>
  <c r="B10" i="3" s="1"/>
  <c r="B11" i="3" s="1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E16" i="6" l="1"/>
  <c r="G16" i="6" s="1"/>
  <c r="G11" i="3" l="1"/>
  <c r="G10" i="3"/>
  <c r="E12" i="3"/>
  <c r="G9" i="3"/>
  <c r="G8" i="3"/>
  <c r="G7" i="3"/>
  <c r="G6" i="3"/>
  <c r="F12" i="3" l="1"/>
  <c r="G12" i="3"/>
</calcChain>
</file>

<file path=xl/sharedStrings.xml><?xml version="1.0" encoding="utf-8"?>
<sst xmlns="http://schemas.openxmlformats.org/spreadsheetml/2006/main" count="120" uniqueCount="55">
  <si>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</si>
  <si>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</si>
  <si>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</si>
  <si>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</si>
  <si>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</si>
  <si>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</si>
  <si>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</si>
  <si>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</si>
  <si>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</si>
  <si>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</si>
  <si>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</si>
  <si>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</si>
  <si>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</si>
  <si>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</si>
  <si>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</si>
  <si>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</si>
  <si>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</si>
  <si>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</si>
  <si>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</si>
  <si>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</si>
  <si>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</si>
  <si>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</si>
  <si>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</si>
  <si>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</si>
  <si>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МАЪЛУМОТ</t>
  </si>
  <si>
    <t>Ҳудудий бош бошқарма номи</t>
  </si>
  <si>
    <t>Амалга оширилган капитал қурилиш, реконструкция, капитал таъмирлаш ишлари</t>
  </si>
  <si>
    <t>Смета бўйича ажратилган</t>
  </si>
  <si>
    <t>Ҳақиқатда амалга оширилган харажат</t>
  </si>
  <si>
    <t>Қолдиқ</t>
  </si>
  <si>
    <t>Жиззах вилояти</t>
  </si>
  <si>
    <t>Навоий вилояти</t>
  </si>
  <si>
    <t>Наманган вилояти</t>
  </si>
  <si>
    <t>Сирдарё вилояти</t>
  </si>
  <si>
    <t>Тошкент вилояти</t>
  </si>
  <si>
    <t>Жами</t>
  </si>
  <si>
    <t>Бош бошқарма бино ва иншоотларини мукаммал тамирлаш (3-босқич) ишларини амалга ошириш</t>
  </si>
  <si>
    <t>Бош бошқарма маъмурий биносида амалга оширилиши лозим бўлган капитал таъмирлаш ва реконструкция ишларининг лойиҳа-смета ҳужжатларини тайёрлаш. Бош бошқарма маъмурий биносининг электр таъминоти тизимини 1-тоифали электр энергия истемолчи тоифасига ўтказиш, маъмурий бинога яқин бўлган "Нурафшон" подстанциясидан PS 110/10 kVt ли тўғридан-тўғри электр тармоғи тортиб келиш бўйича лойиҳа-смета ҳужжатларини тайёрлаш</t>
  </si>
  <si>
    <t>Бош бошқарма маъмурий ва ёрдамчи биноларини реконструкция ва капитал таъмирлаш</t>
  </si>
  <si>
    <t>Бош бошқарма биносининг ички хоналари ва ички фасад қисмини тўлиқ капитал таъмирлаш мақсадида лойиҳа-смета ҳужжатларини ишлаб чиқиш</t>
  </si>
  <si>
    <t>Бош бошқарма биносини капитал таъмирлаш ва реконструкция қилиш</t>
  </si>
  <si>
    <t xml:space="preserve">Бош бошқарма маъмурий биносини фасад қисмини реконструкция қилиш ва капитал таъмирлаш, Бош бошқарманинг Нурафшон шаҳрида қурилиши режалаштирилган янги маъмурий биносининг лойиҳа-смета ҳужжатларини ишлаб чиқиш  </t>
  </si>
  <si>
    <t>Андижон вилояти</t>
  </si>
  <si>
    <t>минг сўмда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</si>
  <si>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</si>
  <si>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</si>
  <si>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</si>
  <si>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</si>
  <si>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</si>
  <si>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Mарказий банк бош бошқармаларида 2024 йил 1 апрел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</si>
  <si>
    <t>Mарказий банк бош бошқармаларида 2024 йил 1 июл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</si>
  <si>
    <t>Бош бошқарма бино ва иншоотларини мукаммал таъмирлаш (3-босқич) ишларини амалга ошириш</t>
  </si>
  <si>
    <t>Бош бошқарма биносининг ички хоналари ва ички фасад қисмини тўлиқ капитал таъмирлаш ва лойиҳа-смета ҳужжатларини ишлаб чиқиш</t>
  </si>
  <si>
    <t>Mарказий банк бош бошқармаларида 2024 йил 1 октябр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</si>
  <si>
    <t>Mарказий банк бош бошқармаларида 2025 йил 1 январ ҳолатига амалга оширилган капитал қурилиш, реконструкция, капитал таъмирлаш ишлари учун смета бўйича ажратилган ва амалга оширилган харажатлар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</si>
</sst>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11" fillId="0" borderId="0" xfId="2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4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13</xdr:row>
          <xdr:rowOff>0</xdr:rowOff>
        </xdr:from>
        <xdr:to>
          <xdr:col>2</xdr:col>
          <xdr:colOff>776792</xdr:colOff>
          <xdr:row>14</xdr:row>
          <xdr:rowOff>18826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13</xdr:row>
          <xdr:rowOff>0</xdr:rowOff>
        </xdr:from>
        <xdr:to>
          <xdr:col>2</xdr:col>
          <xdr:colOff>776792</xdr:colOff>
          <xdr:row>14</xdr:row>
          <xdr:rowOff>18826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13</xdr:row>
          <xdr:rowOff>0</xdr:rowOff>
        </xdr:from>
        <xdr:to>
          <xdr:col>4</xdr:col>
          <xdr:colOff>761552</xdr:colOff>
          <xdr:row>14</xdr:row>
          <xdr:rowOff>18826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14</xdr:row>
          <xdr:rowOff>0</xdr:rowOff>
        </xdr:from>
        <xdr:to>
          <xdr:col>2</xdr:col>
          <xdr:colOff>776792</xdr:colOff>
          <xdr:row>15</xdr:row>
          <xdr:rowOff>18826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14</xdr:row>
          <xdr:rowOff>0</xdr:rowOff>
        </xdr:from>
        <xdr:to>
          <xdr:col>4</xdr:col>
          <xdr:colOff>753932</xdr:colOff>
          <xdr:row>15</xdr:row>
          <xdr:rowOff>18826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14</xdr:row>
          <xdr:rowOff>0</xdr:rowOff>
        </xdr:from>
        <xdr:to>
          <xdr:col>4</xdr:col>
          <xdr:colOff>753932</xdr:colOff>
          <xdr:row>15</xdr:row>
          <xdr:rowOff>18826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14</xdr:row>
          <xdr:rowOff>0</xdr:rowOff>
        </xdr:from>
        <xdr:to>
          <xdr:col>4</xdr:col>
          <xdr:colOff>753932</xdr:colOff>
          <xdr:row>15</xdr:row>
          <xdr:rowOff>18826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14</xdr:row>
          <xdr:rowOff>0</xdr:rowOff>
        </xdr:from>
        <xdr:to>
          <xdr:col>4</xdr:col>
          <xdr:colOff>753932</xdr:colOff>
          <xdr:row>15</xdr:row>
          <xdr:rowOff>18826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14</xdr:row>
          <xdr:rowOff>0</xdr:rowOff>
        </xdr:from>
        <xdr:to>
          <xdr:col>4</xdr:col>
          <xdr:colOff>753932</xdr:colOff>
          <xdr:row>15</xdr:row>
          <xdr:rowOff>18826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14</xdr:row>
          <xdr:rowOff>0</xdr:rowOff>
        </xdr:from>
        <xdr:to>
          <xdr:col>2</xdr:col>
          <xdr:colOff>776792</xdr:colOff>
          <xdr:row>15</xdr:row>
          <xdr:rowOff>18826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14</xdr:row>
          <xdr:rowOff>0</xdr:rowOff>
        </xdr:from>
        <xdr:to>
          <xdr:col>4</xdr:col>
          <xdr:colOff>761552</xdr:colOff>
          <xdr:row>15</xdr:row>
          <xdr:rowOff>18826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14</xdr:row>
          <xdr:rowOff>0</xdr:rowOff>
        </xdr:from>
        <xdr:to>
          <xdr:col>4</xdr:col>
          <xdr:colOff>761552</xdr:colOff>
          <xdr:row>15</xdr:row>
          <xdr:rowOff>18826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14</xdr:row>
          <xdr:rowOff>0</xdr:rowOff>
        </xdr:from>
        <xdr:to>
          <xdr:col>4</xdr:col>
          <xdr:colOff>761552</xdr:colOff>
          <xdr:row>15</xdr:row>
          <xdr:rowOff>18826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14</xdr:row>
          <xdr:rowOff>0</xdr:rowOff>
        </xdr:from>
        <xdr:to>
          <xdr:col>4</xdr:col>
          <xdr:colOff>761552</xdr:colOff>
          <xdr:row>15</xdr:row>
          <xdr:rowOff>18826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14</xdr:row>
          <xdr:rowOff>0</xdr:rowOff>
        </xdr:from>
        <xdr:to>
          <xdr:col>4</xdr:col>
          <xdr:colOff>761552</xdr:colOff>
          <xdr:row>15</xdr:row>
          <xdr:rowOff>18826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7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3.emf"/><Relationship Id="rId14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12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4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0.emf"/><Relationship Id="rId14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12" Type="http://schemas.openxmlformats.org/officeDocument/2006/relationships/control" Target="../activeX/activeX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0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4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10.emf"/><Relationship Id="rId14" Type="http://schemas.openxmlformats.org/officeDocument/2006/relationships/control" Target="../activeX/activeX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/>
  <dimension ref="B1:J12"/>
  <sheetViews>
    <sheetView tabSelected="1" zoomScale="85" zoomScaleNormal="85" zoomScaleSheetLayoutView="90" workbookViewId="0">
      <selection activeCell="D9" sqref="D9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10" ht="2.25" customHeight="1" x14ac:dyDescent="0.3"/>
    <row r="2" spans="2:10" ht="39" customHeight="1" x14ac:dyDescent="0.3">
      <c r="C2" s="29" t="s">
        <v>49</v>
      </c>
      <c r="D2" s="29"/>
      <c r="E2" s="29"/>
      <c r="F2" s="29"/>
      <c r="G2" s="29"/>
    </row>
    <row r="3" spans="2:10" ht="17.399999999999999" x14ac:dyDescent="0.3">
      <c r="C3" s="29" t="s">
        <v>24</v>
      </c>
      <c r="D3" s="29"/>
      <c r="E3" s="29"/>
      <c r="F3" s="29"/>
      <c r="G3" s="29"/>
    </row>
    <row r="4" spans="2:10" ht="21" customHeight="1" x14ac:dyDescent="0.25">
      <c r="G4" s="6" t="s">
        <v>43</v>
      </c>
    </row>
    <row r="5" spans="2:10" s="12" customFormat="1" ht="27.6" x14ac:dyDescent="0.3">
      <c r="B5" s="7" t="s">
        <v>2</v>
      </c>
      <c r="C5" s="7" t="s">
        <v>25</v>
      </c>
      <c r="D5" s="8" t="s">
        <v>26</v>
      </c>
      <c r="E5" s="9" t="s">
        <v>27</v>
      </c>
      <c r="F5" s="10" t="s">
        <v>28</v>
      </c>
      <c r="G5" s="11" t="s">
        <v>29</v>
      </c>
    </row>
    <row r="6" spans="2:10" s="16" customFormat="1" ht="31.2" x14ac:dyDescent="0.3">
      <c r="B6" s="25">
        <v>1</v>
      </c>
      <c r="C6" s="17" t="s">
        <v>42</v>
      </c>
      <c r="D6" s="14" t="s">
        <v>36</v>
      </c>
      <c r="E6" s="15">
        <v>8002946.5970000001</v>
      </c>
      <c r="F6" s="15">
        <v>7403498.7497199997</v>
      </c>
      <c r="G6" s="15">
        <f t="shared" ref="G6:G11" si="0">E6-F6</f>
        <v>599447.84728000034</v>
      </c>
    </row>
    <row r="7" spans="2:10" s="16" customFormat="1" ht="109.2" x14ac:dyDescent="0.3">
      <c r="B7" s="25">
        <f>B6+1</f>
        <v>2</v>
      </c>
      <c r="C7" s="17" t="s">
        <v>30</v>
      </c>
      <c r="D7" s="14" t="s">
        <v>37</v>
      </c>
      <c r="E7" s="27">
        <v>1768445.1329999997</v>
      </c>
      <c r="F7" s="27">
        <v>1351317.8654199999</v>
      </c>
      <c r="G7" s="15">
        <f t="shared" si="0"/>
        <v>417127.26757999975</v>
      </c>
      <c r="H7" s="26"/>
      <c r="I7" s="26"/>
    </row>
    <row r="8" spans="2:10" s="16" customFormat="1" ht="31.2" x14ac:dyDescent="0.3">
      <c r="B8" s="25">
        <f t="shared" ref="B8:B11" si="1">B7+1</f>
        <v>3</v>
      </c>
      <c r="C8" s="17" t="s">
        <v>31</v>
      </c>
      <c r="D8" s="14" t="s">
        <v>38</v>
      </c>
      <c r="E8" s="27">
        <v>28165342.421</v>
      </c>
      <c r="F8" s="27">
        <v>27791668.383000001</v>
      </c>
      <c r="G8" s="15">
        <f t="shared" si="0"/>
        <v>373674.03799999878</v>
      </c>
      <c r="H8" s="26"/>
      <c r="I8" s="26"/>
    </row>
    <row r="9" spans="2:10" s="16" customFormat="1" ht="31.2" x14ac:dyDescent="0.3">
      <c r="B9" s="25">
        <f t="shared" si="1"/>
        <v>4</v>
      </c>
      <c r="C9" s="17" t="s">
        <v>32</v>
      </c>
      <c r="D9" s="14" t="s">
        <v>39</v>
      </c>
      <c r="E9" s="27">
        <v>25750409.402000003</v>
      </c>
      <c r="F9" s="27">
        <v>24010582.340999998</v>
      </c>
      <c r="G9" s="15">
        <f t="shared" si="0"/>
        <v>1739827.0610000044</v>
      </c>
      <c r="H9" s="26"/>
      <c r="I9" s="26"/>
    </row>
    <row r="10" spans="2:10" s="16" customFormat="1" ht="23.25" customHeight="1" x14ac:dyDescent="0.3">
      <c r="B10" s="25">
        <f t="shared" si="1"/>
        <v>5</v>
      </c>
      <c r="C10" s="17" t="s">
        <v>33</v>
      </c>
      <c r="D10" s="14" t="s">
        <v>40</v>
      </c>
      <c r="E10" s="27">
        <v>34803422.298999995</v>
      </c>
      <c r="F10" s="27">
        <v>30902388.629549999</v>
      </c>
      <c r="G10" s="15">
        <f t="shared" si="0"/>
        <v>3901033.6694499962</v>
      </c>
      <c r="H10" s="26"/>
      <c r="I10" s="26"/>
    </row>
    <row r="11" spans="2:10" s="16" customFormat="1" ht="62.4" x14ac:dyDescent="0.3">
      <c r="B11" s="25">
        <f t="shared" si="1"/>
        <v>6</v>
      </c>
      <c r="C11" s="17" t="s">
        <v>34</v>
      </c>
      <c r="D11" s="14" t="s">
        <v>41</v>
      </c>
      <c r="E11" s="27">
        <v>43216686.719999999</v>
      </c>
      <c r="F11" s="27">
        <v>26228488.984799996</v>
      </c>
      <c r="G11" s="15">
        <f t="shared" si="0"/>
        <v>16988197.735200003</v>
      </c>
      <c r="H11" s="26"/>
      <c r="I11" s="26"/>
      <c r="J11" s="24"/>
    </row>
    <row r="12" spans="2:10" s="21" customFormat="1" ht="21" customHeight="1" x14ac:dyDescent="0.3">
      <c r="B12" s="18"/>
      <c r="C12" s="19" t="s">
        <v>35</v>
      </c>
      <c r="D12" s="19"/>
      <c r="E12" s="20">
        <f>SUM(E6:E11)</f>
        <v>141707252.572</v>
      </c>
      <c r="F12" s="20">
        <f>SUM(F6:F11)</f>
        <v>117687944.95348999</v>
      </c>
      <c r="G12" s="20">
        <f>SUM(G6:G11)</f>
        <v>24019307.61851</v>
      </c>
    </row>
  </sheetData>
  <mergeCells count="2">
    <mergeCell ref="C2:G2"/>
    <mergeCell ref="C3:G3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777240</xdr:colOff>
                <xdr:row>14</xdr:row>
                <xdr:rowOff>15240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r:id="rId11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r:id="rId13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15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8"/>
  <dimension ref="B1:J12"/>
  <sheetViews>
    <sheetView zoomScale="85" zoomScaleNormal="85" zoomScaleSheetLayoutView="90" workbookViewId="0">
      <selection activeCell="D11" sqref="D11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10" ht="2.25" customHeight="1" x14ac:dyDescent="0.3"/>
    <row r="2" spans="2:10" ht="39" customHeight="1" x14ac:dyDescent="0.3">
      <c r="C2" s="29" t="s">
        <v>50</v>
      </c>
      <c r="D2" s="29"/>
      <c r="E2" s="29"/>
      <c r="F2" s="29"/>
      <c r="G2" s="29"/>
    </row>
    <row r="3" spans="2:10" ht="17.399999999999999" x14ac:dyDescent="0.3">
      <c r="C3" s="29" t="s">
        <v>24</v>
      </c>
      <c r="D3" s="29"/>
      <c r="E3" s="29"/>
      <c r="F3" s="29"/>
      <c r="G3" s="29"/>
    </row>
    <row r="4" spans="2:10" ht="21" customHeight="1" x14ac:dyDescent="0.25">
      <c r="G4" s="6" t="s">
        <v>43</v>
      </c>
    </row>
    <row r="5" spans="2:10" s="12" customFormat="1" ht="27.6" x14ac:dyDescent="0.3">
      <c r="B5" s="7" t="s">
        <v>2</v>
      </c>
      <c r="C5" s="7" t="s">
        <v>25</v>
      </c>
      <c r="D5" s="8" t="s">
        <v>26</v>
      </c>
      <c r="E5" s="9" t="s">
        <v>27</v>
      </c>
      <c r="F5" s="10" t="s">
        <v>28</v>
      </c>
      <c r="G5" s="11" t="s">
        <v>29</v>
      </c>
    </row>
    <row r="6" spans="2:10" s="16" customFormat="1" ht="31.2" x14ac:dyDescent="0.3">
      <c r="B6" s="25">
        <v>1</v>
      </c>
      <c r="C6" s="17" t="s">
        <v>42</v>
      </c>
      <c r="D6" s="14" t="s">
        <v>51</v>
      </c>
      <c r="E6" s="15">
        <v>8002946.5970000001</v>
      </c>
      <c r="F6" s="15">
        <f>3301091.02572+939200+3163207.724</f>
        <v>7403498.7497199997</v>
      </c>
      <c r="G6" s="15">
        <f t="shared" ref="G6:G11" si="0">E6-F6</f>
        <v>599447.84728000034</v>
      </c>
    </row>
    <row r="7" spans="2:10" s="16" customFormat="1" ht="109.2" x14ac:dyDescent="0.3">
      <c r="B7" s="25">
        <f>B6+1</f>
        <v>2</v>
      </c>
      <c r="C7" s="17" t="s">
        <v>30</v>
      </c>
      <c r="D7" s="14" t="s">
        <v>37</v>
      </c>
      <c r="E7" s="27">
        <f>1098871.998+380151.299+277287.436+12134.4</f>
        <v>1768445.1329999997</v>
      </c>
      <c r="F7" s="27">
        <f>1098871.998+380151.299+277287.436+12134.4</f>
        <v>1768445.1329999997</v>
      </c>
      <c r="G7" s="15">
        <f t="shared" si="0"/>
        <v>0</v>
      </c>
      <c r="H7" s="26"/>
      <c r="I7" s="26"/>
    </row>
    <row r="8" spans="2:10" s="16" customFormat="1" ht="31.2" x14ac:dyDescent="0.3">
      <c r="B8" s="25">
        <f>B7+1</f>
        <v>3</v>
      </c>
      <c r="C8" s="17" t="s">
        <v>31</v>
      </c>
      <c r="D8" s="14" t="s">
        <v>38</v>
      </c>
      <c r="E8" s="27">
        <v>39476684.191</v>
      </c>
      <c r="F8" s="27">
        <v>39476684.191</v>
      </c>
      <c r="G8" s="15">
        <f t="shared" si="0"/>
        <v>0</v>
      </c>
      <c r="H8" s="26"/>
      <c r="I8" s="26"/>
    </row>
    <row r="9" spans="2:10" s="16" customFormat="1" ht="31.2" x14ac:dyDescent="0.3">
      <c r="B9" s="25">
        <f t="shared" ref="B9:B11" si="1">B8+1</f>
        <v>4</v>
      </c>
      <c r="C9" s="17" t="s">
        <v>32</v>
      </c>
      <c r="D9" s="14" t="s">
        <v>52</v>
      </c>
      <c r="E9" s="27">
        <f>10731988.088+43773.921+6202734.973+3508900.761+1794251.061+5263011.659+2731900.689</f>
        <v>30276561.151999999</v>
      </c>
      <c r="F9" s="27">
        <f>11239.2+43773.921+16436981.136+7518588.084+3906715.27</f>
        <v>27917297.610999998</v>
      </c>
      <c r="G9" s="15">
        <f t="shared" si="0"/>
        <v>2359263.5410000011</v>
      </c>
      <c r="H9" s="26"/>
      <c r="I9" s="26"/>
    </row>
    <row r="10" spans="2:10" s="16" customFormat="1" ht="23.25" customHeight="1" x14ac:dyDescent="0.3">
      <c r="B10" s="25">
        <f t="shared" si="1"/>
        <v>5</v>
      </c>
      <c r="C10" s="17" t="s">
        <v>33</v>
      </c>
      <c r="D10" s="14" t="s">
        <v>40</v>
      </c>
      <c r="E10" s="27">
        <v>42928649.16155</v>
      </c>
      <c r="F10" s="27">
        <v>42628650.901560001</v>
      </c>
      <c r="G10" s="15">
        <f t="shared" si="0"/>
        <v>299998.25998999923</v>
      </c>
      <c r="H10" s="26"/>
      <c r="I10" s="26"/>
    </row>
    <row r="11" spans="2:10" s="16" customFormat="1" ht="62.4" x14ac:dyDescent="0.3">
      <c r="B11" s="25">
        <f t="shared" si="1"/>
        <v>6</v>
      </c>
      <c r="C11" s="17" t="s">
        <v>34</v>
      </c>
      <c r="D11" s="14" t="s">
        <v>41</v>
      </c>
      <c r="E11" s="27">
        <f>12143268.477+33600+596710.787+6000+2046569.356+20000+14157077.703+10578943.022+108337.026+21400+3504780.349+2538564.536+1645984.685+960447.52</f>
        <v>48361683.461000003</v>
      </c>
      <c r="F11" s="27">
        <f>8793927.8598+8779811.291+21400+8633349.834+2351406.692+1372067.885+3102540.387</f>
        <v>33054503.948799998</v>
      </c>
      <c r="G11" s="15">
        <f t="shared" si="0"/>
        <v>15307179.512200005</v>
      </c>
      <c r="H11" s="26"/>
      <c r="I11" s="26"/>
      <c r="J11" s="24"/>
    </row>
    <row r="12" spans="2:10" s="21" customFormat="1" ht="21" customHeight="1" x14ac:dyDescent="0.3">
      <c r="B12" s="18"/>
      <c r="C12" s="19" t="s">
        <v>35</v>
      </c>
      <c r="D12" s="19"/>
      <c r="E12" s="20">
        <f>SUM(E6:E11)</f>
        <v>170814969.69554999</v>
      </c>
      <c r="F12" s="20">
        <f>SUM(F6:F11)</f>
        <v>152249080.53507999</v>
      </c>
      <c r="G12" s="20">
        <f>SUM(G6:G11)</f>
        <v>18565889.160470005</v>
      </c>
    </row>
  </sheetData>
  <mergeCells count="2">
    <mergeCell ref="C2:G2"/>
    <mergeCell ref="C3:G3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777240</xdr:colOff>
                <xdr:row>14</xdr:row>
                <xdr:rowOff>15240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4099" r:id="rId8" name="Control 3"/>
      </mc:Fallback>
    </mc:AlternateContent>
    <mc:AlternateContent xmlns:mc="http://schemas.openxmlformats.org/markup-compatibility/2006">
      <mc:Choice Requires="x14">
        <control shapeId="4100" r:id="rId10" name="Control 4">
          <controlPr defaultSize="0" r:id="rId11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4100" r:id="rId10" name="Control 4"/>
      </mc:Fallback>
    </mc:AlternateContent>
    <mc:AlternateContent xmlns:mc="http://schemas.openxmlformats.org/markup-compatibility/2006">
      <mc:Choice Requires="x14">
        <control shapeId="4101" r:id="rId12" name="Control 5">
          <controlPr defaultSize="0" r:id="rId13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4101" r:id="rId12" name="Control 5"/>
      </mc:Fallback>
    </mc:AlternateContent>
    <mc:AlternateContent xmlns:mc="http://schemas.openxmlformats.org/markup-compatibility/2006">
      <mc:Choice Requires="x14">
        <control shapeId="4102" r:id="rId14" name="Control 6">
          <controlPr defaultSize="0" r:id="rId15">
            <anchor moveWithCells="1">
              <from>
                <xdr:col>3</xdr:col>
                <xdr:colOff>5189220</xdr:colOff>
                <xdr:row>13</xdr:row>
                <xdr:rowOff>0</xdr:rowOff>
              </from>
              <to>
                <xdr:col>4</xdr:col>
                <xdr:colOff>762000</xdr:colOff>
                <xdr:row>14</xdr:row>
                <xdr:rowOff>15240</xdr:rowOff>
              </to>
            </anchor>
          </controlPr>
        </control>
      </mc:Choice>
      <mc:Fallback>
        <control shapeId="4102" r:id="rId14" name="Control 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B1:J13"/>
  <sheetViews>
    <sheetView zoomScale="85" zoomScaleNormal="85" zoomScaleSheetLayoutView="90" workbookViewId="0">
      <selection activeCell="A15" sqref="A15:XFD59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10" ht="2.25" customHeight="1" x14ac:dyDescent="0.3"/>
    <row r="2" spans="2:10" ht="39" customHeight="1" x14ac:dyDescent="0.3">
      <c r="C2" s="29" t="s">
        <v>53</v>
      </c>
      <c r="D2" s="29"/>
      <c r="E2" s="29"/>
      <c r="F2" s="29"/>
      <c r="G2" s="29"/>
    </row>
    <row r="3" spans="2:10" ht="17.399999999999999" x14ac:dyDescent="0.3">
      <c r="C3" s="29" t="s">
        <v>24</v>
      </c>
      <c r="D3" s="29"/>
      <c r="E3" s="29"/>
      <c r="F3" s="29"/>
      <c r="G3" s="29"/>
    </row>
    <row r="4" spans="2:10" ht="21" customHeight="1" x14ac:dyDescent="0.25">
      <c r="G4" s="6" t="s">
        <v>43</v>
      </c>
    </row>
    <row r="5" spans="2:10" s="12" customFormat="1" ht="27.6" x14ac:dyDescent="0.3">
      <c r="B5" s="7" t="s">
        <v>2</v>
      </c>
      <c r="C5" s="7" t="s">
        <v>25</v>
      </c>
      <c r="D5" s="8" t="s">
        <v>26</v>
      </c>
      <c r="E5" s="9" t="s">
        <v>27</v>
      </c>
      <c r="F5" s="10" t="s">
        <v>28</v>
      </c>
      <c r="G5" s="11" t="s">
        <v>29</v>
      </c>
    </row>
    <row r="6" spans="2:10" s="16" customFormat="1" ht="31.2" x14ac:dyDescent="0.3">
      <c r="B6" s="25">
        <v>1</v>
      </c>
      <c r="C6" s="17" t="s">
        <v>42</v>
      </c>
      <c r="D6" s="14" t="s">
        <v>51</v>
      </c>
      <c r="E6" s="15">
        <v>9818999.8033284992</v>
      </c>
      <c r="F6" s="15">
        <v>9772380.9674200006</v>
      </c>
      <c r="G6" s="15">
        <f t="shared" ref="G6:G12" si="0">E6-F6</f>
        <v>46618.835908498615</v>
      </c>
    </row>
    <row r="7" spans="2:10" s="16" customFormat="1" ht="109.2" x14ac:dyDescent="0.3">
      <c r="B7" s="32">
        <f>B6+1</f>
        <v>2</v>
      </c>
      <c r="C7" s="30" t="s">
        <v>30</v>
      </c>
      <c r="D7" s="14" t="s">
        <v>37</v>
      </c>
      <c r="E7" s="15">
        <v>1768445.1329999997</v>
      </c>
      <c r="F7" s="15">
        <v>1768445.1329999997</v>
      </c>
      <c r="G7" s="15">
        <f t="shared" si="0"/>
        <v>0</v>
      </c>
    </row>
    <row r="8" spans="2:10" s="16" customFormat="1" ht="31.2" x14ac:dyDescent="0.3">
      <c r="B8" s="33"/>
      <c r="C8" s="31"/>
      <c r="D8" s="14" t="s">
        <v>38</v>
      </c>
      <c r="E8" s="27">
        <v>3231260.6440000003</v>
      </c>
      <c r="F8" s="27">
        <v>0</v>
      </c>
      <c r="G8" s="15">
        <f t="shared" si="0"/>
        <v>3231260.6440000003</v>
      </c>
      <c r="H8" s="26"/>
      <c r="I8" s="26"/>
    </row>
    <row r="9" spans="2:10" s="16" customFormat="1" ht="31.2" x14ac:dyDescent="0.3">
      <c r="B9" s="25">
        <f>B7+1</f>
        <v>3</v>
      </c>
      <c r="C9" s="17" t="s">
        <v>31</v>
      </c>
      <c r="D9" s="14" t="s">
        <v>38</v>
      </c>
      <c r="E9" s="27">
        <v>39476684.191</v>
      </c>
      <c r="F9" s="27">
        <v>39476684.191</v>
      </c>
      <c r="G9" s="15">
        <f t="shared" si="0"/>
        <v>0</v>
      </c>
      <c r="H9" s="26"/>
      <c r="I9" s="26"/>
    </row>
    <row r="10" spans="2:10" s="16" customFormat="1" ht="31.2" x14ac:dyDescent="0.3">
      <c r="B10" s="25">
        <f t="shared" ref="B10:B12" si="1">B9+1</f>
        <v>4</v>
      </c>
      <c r="C10" s="17" t="s">
        <v>32</v>
      </c>
      <c r="D10" s="14" t="s">
        <v>52</v>
      </c>
      <c r="E10" s="27">
        <v>30276561.151999999</v>
      </c>
      <c r="F10" s="27">
        <v>27913297.610999998</v>
      </c>
      <c r="G10" s="15">
        <f t="shared" si="0"/>
        <v>2363263.5410000011</v>
      </c>
      <c r="H10" s="26"/>
      <c r="I10" s="26"/>
    </row>
    <row r="11" spans="2:10" s="16" customFormat="1" ht="23.25" customHeight="1" x14ac:dyDescent="0.3">
      <c r="B11" s="25">
        <f t="shared" si="1"/>
        <v>5</v>
      </c>
      <c r="C11" s="17" t="s">
        <v>33</v>
      </c>
      <c r="D11" s="14" t="s">
        <v>40</v>
      </c>
      <c r="E11" s="27">
        <v>42928649.16155</v>
      </c>
      <c r="F11" s="27">
        <v>42628650.901560001</v>
      </c>
      <c r="G11" s="15">
        <f t="shared" si="0"/>
        <v>299998.25998999923</v>
      </c>
      <c r="H11" s="26"/>
      <c r="I11" s="26"/>
    </row>
    <row r="12" spans="2:10" s="16" customFormat="1" ht="62.4" x14ac:dyDescent="0.3">
      <c r="B12" s="25">
        <f t="shared" si="1"/>
        <v>6</v>
      </c>
      <c r="C12" s="17" t="s">
        <v>34</v>
      </c>
      <c r="D12" s="14" t="s">
        <v>41</v>
      </c>
      <c r="E12" s="27">
        <v>56965357.516979992</v>
      </c>
      <c r="F12" s="27">
        <v>41780512.551079996</v>
      </c>
      <c r="G12" s="15">
        <f t="shared" si="0"/>
        <v>15184844.965899996</v>
      </c>
      <c r="H12" s="26"/>
      <c r="I12" s="26"/>
      <c r="J12" s="24"/>
    </row>
    <row r="13" spans="2:10" s="21" customFormat="1" ht="21" customHeight="1" x14ac:dyDescent="0.3">
      <c r="B13" s="18"/>
      <c r="C13" s="19" t="s">
        <v>35</v>
      </c>
      <c r="D13" s="19"/>
      <c r="E13" s="20">
        <f>SUM(E6:E12)</f>
        <v>184465957.6018585</v>
      </c>
      <c r="F13" s="20">
        <f>SUM(F6:F12)</f>
        <v>163339971.35505998</v>
      </c>
      <c r="G13" s="20">
        <f>SUM(G6:G12)</f>
        <v>21125986.246798497</v>
      </c>
    </row>
  </sheetData>
  <mergeCells count="4">
    <mergeCell ref="C2:G2"/>
    <mergeCell ref="C3:G3"/>
    <mergeCell ref="B7:B8"/>
    <mergeCell ref="C7:C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777240</xdr:colOff>
                <xdr:row>15</xdr:row>
                <xdr:rowOff>22860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7">
            <anchor moveWithCells="1">
              <from>
                <xdr:col>3</xdr:col>
                <xdr:colOff>5181600</xdr:colOff>
                <xdr:row>14</xdr:row>
                <xdr:rowOff>0</xdr:rowOff>
              </from>
              <to>
                <xdr:col>4</xdr:col>
                <xdr:colOff>754380</xdr:colOff>
                <xdr:row>15</xdr:row>
                <xdr:rowOff>22860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8" name="Control 3">
          <controlPr defaultSize="0" r:id="rId9">
            <anchor moveWithCells="1">
              <from>
                <xdr:col>3</xdr:col>
                <xdr:colOff>5181600</xdr:colOff>
                <xdr:row>14</xdr:row>
                <xdr:rowOff>0</xdr:rowOff>
              </from>
              <to>
                <xdr:col>4</xdr:col>
                <xdr:colOff>754380</xdr:colOff>
                <xdr:row>15</xdr:row>
                <xdr:rowOff>22860</xdr:rowOff>
              </to>
            </anchor>
          </controlPr>
        </control>
      </mc:Choice>
      <mc:Fallback>
        <control shapeId="5123" r:id="rId8" name="Control 3"/>
      </mc:Fallback>
    </mc:AlternateContent>
    <mc:AlternateContent xmlns:mc="http://schemas.openxmlformats.org/markup-compatibility/2006">
      <mc:Choice Requires="x14">
        <control shapeId="5124" r:id="rId10" name="Control 4">
          <controlPr defaultSize="0" r:id="rId11">
            <anchor moveWithCells="1">
              <from>
                <xdr:col>3</xdr:col>
                <xdr:colOff>5181600</xdr:colOff>
                <xdr:row>14</xdr:row>
                <xdr:rowOff>0</xdr:rowOff>
              </from>
              <to>
                <xdr:col>4</xdr:col>
                <xdr:colOff>754380</xdr:colOff>
                <xdr:row>15</xdr:row>
                <xdr:rowOff>22860</xdr:rowOff>
              </to>
            </anchor>
          </controlPr>
        </control>
      </mc:Choice>
      <mc:Fallback>
        <control shapeId="5124" r:id="rId10" name="Control 4"/>
      </mc:Fallback>
    </mc:AlternateContent>
    <mc:AlternateContent xmlns:mc="http://schemas.openxmlformats.org/markup-compatibility/2006">
      <mc:Choice Requires="x14">
        <control shapeId="5125" r:id="rId12" name="Control 5">
          <controlPr defaultSize="0" r:id="rId13">
            <anchor moveWithCells="1">
              <from>
                <xdr:col>3</xdr:col>
                <xdr:colOff>5181600</xdr:colOff>
                <xdr:row>14</xdr:row>
                <xdr:rowOff>0</xdr:rowOff>
              </from>
              <to>
                <xdr:col>4</xdr:col>
                <xdr:colOff>754380</xdr:colOff>
                <xdr:row>15</xdr:row>
                <xdr:rowOff>22860</xdr:rowOff>
              </to>
            </anchor>
          </controlPr>
        </control>
      </mc:Choice>
      <mc:Fallback>
        <control shapeId="5125" r:id="rId12" name="Control 5"/>
      </mc:Fallback>
    </mc:AlternateContent>
    <mc:AlternateContent xmlns:mc="http://schemas.openxmlformats.org/markup-compatibility/2006">
      <mc:Choice Requires="x14">
        <control shapeId="5126" r:id="rId14" name="Control 6">
          <controlPr defaultSize="0" r:id="rId15">
            <anchor moveWithCells="1">
              <from>
                <xdr:col>3</xdr:col>
                <xdr:colOff>5181600</xdr:colOff>
                <xdr:row>14</xdr:row>
                <xdr:rowOff>0</xdr:rowOff>
              </from>
              <to>
                <xdr:col>4</xdr:col>
                <xdr:colOff>754380</xdr:colOff>
                <xdr:row>15</xdr:row>
                <xdr:rowOff>22860</xdr:rowOff>
              </to>
            </anchor>
          </controlPr>
        </control>
      </mc:Choice>
      <mc:Fallback>
        <control shapeId="5126" r:id="rId14" name="Control 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/>
  <dimension ref="B1:J13"/>
  <sheetViews>
    <sheetView zoomScale="85" zoomScaleNormal="85" zoomScaleSheetLayoutView="90" workbookViewId="0">
      <selection activeCell="D7" sqref="D7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10" ht="2.25" customHeight="1" x14ac:dyDescent="0.3"/>
    <row r="2" spans="2:10" ht="39" customHeight="1" x14ac:dyDescent="0.3">
      <c r="C2" s="29" t="s">
        <v>54</v>
      </c>
      <c r="D2" s="29"/>
      <c r="E2" s="29"/>
      <c r="F2" s="29"/>
      <c r="G2" s="29"/>
    </row>
    <row r="3" spans="2:10" ht="17.399999999999999" x14ac:dyDescent="0.3">
      <c r="C3" s="29" t="s">
        <v>24</v>
      </c>
      <c r="D3" s="29"/>
      <c r="E3" s="29"/>
      <c r="F3" s="29"/>
      <c r="G3" s="29"/>
    </row>
    <row r="4" spans="2:10" ht="21" customHeight="1" x14ac:dyDescent="0.25">
      <c r="G4" s="6" t="s">
        <v>43</v>
      </c>
    </row>
    <row r="5" spans="2:10" s="12" customFormat="1" ht="27.6" x14ac:dyDescent="0.3">
      <c r="B5" s="7" t="s">
        <v>2</v>
      </c>
      <c r="C5" s="7" t="s">
        <v>25</v>
      </c>
      <c r="D5" s="8" t="s">
        <v>26</v>
      </c>
      <c r="E5" s="9" t="s">
        <v>27</v>
      </c>
      <c r="F5" s="10" t="s">
        <v>28</v>
      </c>
      <c r="G5" s="11" t="s">
        <v>29</v>
      </c>
    </row>
    <row r="6" spans="2:10" s="16" customFormat="1" ht="31.2" x14ac:dyDescent="0.3">
      <c r="B6" s="25">
        <v>1</v>
      </c>
      <c r="C6" s="17" t="s">
        <v>42</v>
      </c>
      <c r="D6" s="14" t="s">
        <v>51</v>
      </c>
      <c r="E6" s="15">
        <v>9818999.8000000007</v>
      </c>
      <c r="F6" s="15">
        <v>9772381</v>
      </c>
      <c r="G6" s="15">
        <f t="shared" ref="G6:G12" si="0">E6-F6</f>
        <v>46618.800000000745</v>
      </c>
      <c r="I6" s="28"/>
      <c r="J6" s="28"/>
    </row>
    <row r="7" spans="2:10" s="16" customFormat="1" ht="109.2" x14ac:dyDescent="0.3">
      <c r="B7" s="32">
        <f>B6+1</f>
        <v>2</v>
      </c>
      <c r="C7" s="30" t="s">
        <v>30</v>
      </c>
      <c r="D7" s="14" t="s">
        <v>37</v>
      </c>
      <c r="E7" s="15">
        <v>1768445.1</v>
      </c>
      <c r="F7" s="15">
        <v>1768445.1</v>
      </c>
      <c r="G7" s="15">
        <f t="shared" si="0"/>
        <v>0</v>
      </c>
      <c r="I7" s="28"/>
      <c r="J7" s="28"/>
    </row>
    <row r="8" spans="2:10" s="16" customFormat="1" ht="31.2" x14ac:dyDescent="0.3">
      <c r="B8" s="33"/>
      <c r="C8" s="31"/>
      <c r="D8" s="14" t="s">
        <v>38</v>
      </c>
      <c r="E8" s="27">
        <v>11087923.9</v>
      </c>
      <c r="F8" s="27">
        <v>3000079.1</v>
      </c>
      <c r="G8" s="15">
        <f t="shared" si="0"/>
        <v>8087844.8000000007</v>
      </c>
      <c r="H8" s="26"/>
      <c r="I8" s="28"/>
      <c r="J8" s="28"/>
    </row>
    <row r="9" spans="2:10" s="16" customFormat="1" ht="31.2" x14ac:dyDescent="0.3">
      <c r="B9" s="25">
        <f>B7+1</f>
        <v>3</v>
      </c>
      <c r="C9" s="17" t="s">
        <v>31</v>
      </c>
      <c r="D9" s="14" t="s">
        <v>38</v>
      </c>
      <c r="E9" s="27">
        <v>39476684.200000003</v>
      </c>
      <c r="F9" s="27">
        <v>39476684.200000003</v>
      </c>
      <c r="G9" s="15">
        <f t="shared" si="0"/>
        <v>0</v>
      </c>
      <c r="H9" s="26"/>
      <c r="I9" s="28"/>
      <c r="J9" s="28"/>
    </row>
    <row r="10" spans="2:10" s="16" customFormat="1" ht="31.2" x14ac:dyDescent="0.3">
      <c r="B10" s="25">
        <f t="shared" ref="B10:B12" si="1">B9+1</f>
        <v>4</v>
      </c>
      <c r="C10" s="17" t="s">
        <v>32</v>
      </c>
      <c r="D10" s="14" t="s">
        <v>52</v>
      </c>
      <c r="E10" s="27">
        <v>30276561.199999999</v>
      </c>
      <c r="F10" s="27">
        <v>27913297.600000001</v>
      </c>
      <c r="G10" s="15">
        <f t="shared" si="0"/>
        <v>2363263.5999999978</v>
      </c>
      <c r="H10" s="26"/>
      <c r="I10" s="28"/>
      <c r="J10" s="28"/>
    </row>
    <row r="11" spans="2:10" s="16" customFormat="1" ht="23.25" customHeight="1" x14ac:dyDescent="0.3">
      <c r="B11" s="25">
        <f t="shared" si="1"/>
        <v>5</v>
      </c>
      <c r="C11" s="17" t="s">
        <v>33</v>
      </c>
      <c r="D11" s="14" t="s">
        <v>40</v>
      </c>
      <c r="E11" s="27">
        <v>42928649.200000003</v>
      </c>
      <c r="F11" s="27">
        <v>42628650.899999999</v>
      </c>
      <c r="G11" s="15">
        <f t="shared" si="0"/>
        <v>299998.30000000447</v>
      </c>
      <c r="H11" s="26"/>
      <c r="I11" s="28"/>
      <c r="J11" s="28"/>
    </row>
    <row r="12" spans="2:10" s="16" customFormat="1" ht="62.4" x14ac:dyDescent="0.3">
      <c r="B12" s="25">
        <f t="shared" si="1"/>
        <v>6</v>
      </c>
      <c r="C12" s="17" t="s">
        <v>34</v>
      </c>
      <c r="D12" s="14" t="s">
        <v>41</v>
      </c>
      <c r="E12" s="27">
        <v>61533271.200000003</v>
      </c>
      <c r="F12" s="27">
        <v>48306103.5</v>
      </c>
      <c r="G12" s="15">
        <f t="shared" si="0"/>
        <v>13227167.700000003</v>
      </c>
      <c r="H12" s="26"/>
      <c r="I12" s="28"/>
      <c r="J12" s="28"/>
    </row>
    <row r="13" spans="2:10" s="21" customFormat="1" ht="21" customHeight="1" x14ac:dyDescent="0.3">
      <c r="B13" s="18"/>
      <c r="C13" s="19" t="s">
        <v>35</v>
      </c>
      <c r="D13" s="19"/>
      <c r="E13" s="20">
        <f>SUM(E6:E12)</f>
        <v>196890534.60000002</v>
      </c>
      <c r="F13" s="20">
        <f>SUM(F6:F12)</f>
        <v>172865641.40000001</v>
      </c>
      <c r="G13" s="20">
        <f>SUM(G6:G12)</f>
        <v>24024893.200000007</v>
      </c>
    </row>
  </sheetData>
  <mergeCells count="4">
    <mergeCell ref="C2:G2"/>
    <mergeCell ref="C3:G3"/>
    <mergeCell ref="B7:B8"/>
    <mergeCell ref="C7:C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777240</xdr:colOff>
                <xdr:row>15</xdr:row>
                <xdr:rowOff>22860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7">
            <anchor moveWithCells="1">
              <from>
                <xdr:col>3</xdr:col>
                <xdr:colOff>5189220</xdr:colOff>
                <xdr:row>14</xdr:row>
                <xdr:rowOff>0</xdr:rowOff>
              </from>
              <to>
                <xdr:col>4</xdr:col>
                <xdr:colOff>762000</xdr:colOff>
                <xdr:row>15</xdr:row>
                <xdr:rowOff>22860</xdr:rowOff>
              </to>
            </anchor>
          </controlPr>
        </control>
      </mc:Choice>
      <mc:Fallback>
        <control shapeId="6146" r:id="rId6" name="Control 2"/>
      </mc:Fallback>
    </mc:AlternateContent>
    <mc:AlternateContent xmlns:mc="http://schemas.openxmlformats.org/markup-compatibility/2006">
      <mc:Choice Requires="x14">
        <control shapeId="6147" r:id="rId8" name="Control 3">
          <controlPr defaultSize="0" r:id="rId9">
            <anchor moveWithCells="1">
              <from>
                <xdr:col>3</xdr:col>
                <xdr:colOff>5189220</xdr:colOff>
                <xdr:row>14</xdr:row>
                <xdr:rowOff>0</xdr:rowOff>
              </from>
              <to>
                <xdr:col>4</xdr:col>
                <xdr:colOff>762000</xdr:colOff>
                <xdr:row>15</xdr:row>
                <xdr:rowOff>22860</xdr:rowOff>
              </to>
            </anchor>
          </controlPr>
        </control>
      </mc:Choice>
      <mc:Fallback>
        <control shapeId="6147" r:id="rId8" name="Control 3"/>
      </mc:Fallback>
    </mc:AlternateContent>
    <mc:AlternateContent xmlns:mc="http://schemas.openxmlformats.org/markup-compatibility/2006">
      <mc:Choice Requires="x14">
        <control shapeId="6148" r:id="rId10" name="Control 4">
          <controlPr defaultSize="0" r:id="rId11">
            <anchor moveWithCells="1">
              <from>
                <xdr:col>3</xdr:col>
                <xdr:colOff>5189220</xdr:colOff>
                <xdr:row>14</xdr:row>
                <xdr:rowOff>0</xdr:rowOff>
              </from>
              <to>
                <xdr:col>4</xdr:col>
                <xdr:colOff>762000</xdr:colOff>
                <xdr:row>15</xdr:row>
                <xdr:rowOff>22860</xdr:rowOff>
              </to>
            </anchor>
          </controlPr>
        </control>
      </mc:Choice>
      <mc:Fallback>
        <control shapeId="6148" r:id="rId10" name="Control 4"/>
      </mc:Fallback>
    </mc:AlternateContent>
    <mc:AlternateContent xmlns:mc="http://schemas.openxmlformats.org/markup-compatibility/2006">
      <mc:Choice Requires="x14">
        <control shapeId="6149" r:id="rId12" name="Control 5">
          <controlPr defaultSize="0" r:id="rId13">
            <anchor moveWithCells="1">
              <from>
                <xdr:col>3</xdr:col>
                <xdr:colOff>5189220</xdr:colOff>
                <xdr:row>14</xdr:row>
                <xdr:rowOff>0</xdr:rowOff>
              </from>
              <to>
                <xdr:col>4</xdr:col>
                <xdr:colOff>762000</xdr:colOff>
                <xdr:row>15</xdr:row>
                <xdr:rowOff>22860</xdr:rowOff>
              </to>
            </anchor>
          </controlPr>
        </control>
      </mc:Choice>
      <mc:Fallback>
        <control shapeId="6149" r:id="rId12" name="Control 5"/>
      </mc:Fallback>
    </mc:AlternateContent>
    <mc:AlternateContent xmlns:mc="http://schemas.openxmlformats.org/markup-compatibility/2006">
      <mc:Choice Requires="x14">
        <control shapeId="6150" r:id="rId14" name="Control 6">
          <controlPr defaultSize="0" r:id="rId15">
            <anchor moveWithCells="1">
              <from>
                <xdr:col>3</xdr:col>
                <xdr:colOff>5189220</xdr:colOff>
                <xdr:row>14</xdr:row>
                <xdr:rowOff>0</xdr:rowOff>
              </from>
              <to>
                <xdr:col>4</xdr:col>
                <xdr:colOff>762000</xdr:colOff>
                <xdr:row>15</xdr:row>
                <xdr:rowOff>22860</xdr:rowOff>
              </to>
            </anchor>
          </controlPr>
        </control>
      </mc:Choice>
      <mc:Fallback>
        <control shapeId="6150" r:id="rId14" name="Control 6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8.6640625" style="4" customWidth="1"/>
    <col min="7" max="7" width="18.6640625" style="5" customWidth="1"/>
    <col min="8" max="8" width="16" style="2" bestFit="1" customWidth="1"/>
    <col min="9" max="9" width="19.88671875" style="2" bestFit="1" customWidth="1"/>
    <col min="10" max="10" width="17.33203125" style="2" bestFit="1" customWidth="1"/>
    <col min="11" max="15" width="16.6640625" style="2" bestFit="1" customWidth="1"/>
    <col min="16" max="17" width="15.109375" style="2" bestFit="1" customWidth="1"/>
    <col min="18" max="18" width="16.6640625" style="2" bestFit="1" customWidth="1"/>
    <col min="19" max="16384" width="9.109375" style="2"/>
  </cols>
  <sheetData>
    <row r="1" spans="2:19" ht="2.25" customHeight="1" x14ac:dyDescent="0.3"/>
    <row r="2" spans="2:19" ht="39" customHeight="1" x14ac:dyDescent="0.3">
      <c r="C2" s="29" t="s">
        <v>47</v>
      </c>
      <c r="D2" s="29"/>
      <c r="E2" s="29"/>
      <c r="F2" s="29"/>
      <c r="G2" s="29"/>
    </row>
    <row r="3" spans="2:19" ht="17.399999999999999" x14ac:dyDescent="0.3">
      <c r="C3" s="29" t="s">
        <v>0</v>
      </c>
      <c r="D3" s="29"/>
      <c r="E3" s="29"/>
      <c r="F3" s="29"/>
      <c r="G3" s="29"/>
    </row>
    <row r="4" spans="2:19" ht="21" customHeight="1" x14ac:dyDescent="0.25">
      <c r="G4" s="6" t="s">
        <v>1</v>
      </c>
    </row>
    <row r="5" spans="2:19" s="12" customFormat="1" ht="27.6" x14ac:dyDescent="0.3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2" x14ac:dyDescent="0.3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2" x14ac:dyDescent="0.3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3.6" x14ac:dyDescent="0.3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2" x14ac:dyDescent="0.3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2" x14ac:dyDescent="0.3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6.8" x14ac:dyDescent="0.3">
      <c r="B11" s="13">
        <v>6</v>
      </c>
      <c r="C11" s="17" t="s">
        <v>18</v>
      </c>
      <c r="D11" s="14" t="s">
        <v>46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6" x14ac:dyDescent="0.3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6.8" x14ac:dyDescent="0.3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2" x14ac:dyDescent="0.3">
      <c r="B14" s="13">
        <v>9</v>
      </c>
      <c r="C14" s="17" t="s">
        <v>44</v>
      </c>
      <c r="D14" s="14" t="s">
        <v>45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2" x14ac:dyDescent="0.3">
      <c r="B15" s="13">
        <v>10</v>
      </c>
      <c r="C15" s="17" t="s">
        <v>48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3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ht="14.4" x14ac:dyDescent="0.3">
      <c r="N17"/>
    </row>
    <row r="18" spans="4:14" ht="14.4" x14ac:dyDescent="0.3">
      <c r="N18"/>
    </row>
    <row r="19" spans="4:14" ht="14.4" x14ac:dyDescent="0.3">
      <c r="D19"/>
      <c r="E19"/>
      <c r="F19"/>
      <c r="G19"/>
      <c r="H19"/>
      <c r="I19"/>
      <c r="N19"/>
    </row>
    <row r="20" spans="4:14" ht="14.4" x14ac:dyDescent="0.3">
      <c r="D20"/>
      <c r="E20"/>
      <c r="F20"/>
      <c r="G20"/>
      <c r="H20"/>
      <c r="I20"/>
      <c r="J20"/>
      <c r="N20"/>
    </row>
    <row r="21" spans="4:14" ht="14.4" x14ac:dyDescent="0.3">
      <c r="D21"/>
      <c r="E21"/>
      <c r="F21"/>
      <c r="G21"/>
      <c r="H21"/>
      <c r="I21"/>
      <c r="J21"/>
      <c r="N21"/>
    </row>
    <row r="22" spans="4:14" ht="14.4" x14ac:dyDescent="0.3">
      <c r="D22"/>
      <c r="E22"/>
      <c r="F22"/>
      <c r="G22"/>
      <c r="H22"/>
      <c r="I22"/>
      <c r="J22"/>
      <c r="N22"/>
    </row>
    <row r="23" spans="4:14" ht="14.4" x14ac:dyDescent="0.3">
      <c r="D23"/>
      <c r="E23"/>
      <c r="F23"/>
      <c r="G23"/>
      <c r="H23"/>
      <c r="I23"/>
      <c r="J23"/>
      <c r="N23"/>
    </row>
    <row r="24" spans="4:14" ht="14.4" x14ac:dyDescent="0.3">
      <c r="D24"/>
      <c r="E24"/>
      <c r="F24"/>
      <c r="G24"/>
      <c r="H24"/>
      <c r="I24"/>
      <c r="J24"/>
      <c r="N24"/>
    </row>
    <row r="25" spans="4:14" ht="14.4" x14ac:dyDescent="0.3">
      <c r="D25"/>
      <c r="E25"/>
      <c r="F25"/>
      <c r="G25"/>
      <c r="H25"/>
      <c r="I25"/>
      <c r="J25"/>
    </row>
    <row r="26" spans="4:14" ht="14.4" x14ac:dyDescent="0.3">
      <c r="D26"/>
      <c r="E26"/>
      <c r="F26"/>
      <c r="G26"/>
      <c r="H26"/>
      <c r="I26"/>
      <c r="J26"/>
    </row>
    <row r="27" spans="4:14" ht="14.4" x14ac:dyDescent="0.3">
      <c r="D27"/>
      <c r="E27"/>
      <c r="F27"/>
      <c r="G27"/>
      <c r="H27"/>
      <c r="I27"/>
      <c r="J27"/>
    </row>
    <row r="28" spans="4:14" ht="14.4" x14ac:dyDescent="0.3">
      <c r="D28"/>
      <c r="E28"/>
      <c r="F28"/>
      <c r="G28"/>
      <c r="H28"/>
      <c r="I28"/>
      <c r="J28"/>
    </row>
    <row r="29" spans="4:14" ht="14.4" x14ac:dyDescent="0.3">
      <c r="D29"/>
      <c r="E29"/>
      <c r="F29"/>
      <c r="G29"/>
      <c r="H29"/>
      <c r="I29"/>
      <c r="J29"/>
    </row>
    <row r="30" spans="4:14" ht="14.4" x14ac:dyDescent="0.3">
      <c r="D30"/>
      <c r="E30"/>
      <c r="F30"/>
      <c r="G30"/>
      <c r="H30"/>
      <c r="I30"/>
      <c r="J30"/>
    </row>
    <row r="31" spans="4:14" ht="14.4" x14ac:dyDescent="0.3">
      <c r="D31"/>
      <c r="E31"/>
      <c r="F31"/>
      <c r="G31"/>
      <c r="H31"/>
      <c r="I31"/>
      <c r="J31"/>
    </row>
    <row r="32" spans="4:14" ht="14.4" x14ac:dyDescent="0.3">
      <c r="D32"/>
      <c r="E32"/>
      <c r="F32"/>
      <c r="G32"/>
      <c r="H32"/>
      <c r="I32"/>
    </row>
    <row r="33" spans="4:9" ht="14.4" x14ac:dyDescent="0.3">
      <c r="D33"/>
      <c r="E33"/>
      <c r="F33"/>
      <c r="G33"/>
      <c r="H33"/>
      <c r="I33"/>
    </row>
    <row r="34" spans="4:9" ht="14.4" x14ac:dyDescent="0.3">
      <c r="D34"/>
      <c r="E34"/>
      <c r="F34"/>
      <c r="G34"/>
      <c r="H34"/>
      <c r="I34"/>
    </row>
    <row r="35" spans="4:9" ht="14.4" x14ac:dyDescent="0.3">
      <c r="D35"/>
      <c r="E35"/>
      <c r="F35"/>
      <c r="G35"/>
      <c r="H35"/>
      <c r="I35"/>
    </row>
    <row r="36" spans="4:9" ht="14.4" x14ac:dyDescent="0.3">
      <c r="D36"/>
      <c r="E36"/>
      <c r="F36"/>
      <c r="G36"/>
      <c r="H36"/>
      <c r="I36"/>
    </row>
    <row r="37" spans="4:9" ht="14.4" x14ac:dyDescent="0.3">
      <c r="D37"/>
      <c r="E37"/>
      <c r="F37"/>
      <c r="G37"/>
      <c r="H37"/>
      <c r="I37"/>
    </row>
    <row r="38" spans="4:9" ht="14.4" x14ac:dyDescent="0.3">
      <c r="D38"/>
      <c r="E38"/>
      <c r="F38"/>
      <c r="G38"/>
      <c r="H38"/>
      <c r="I38"/>
    </row>
    <row r="39" spans="4:9" ht="14.4" x14ac:dyDescent="0.3">
      <c r="D39"/>
      <c r="E39"/>
      <c r="F39"/>
      <c r="G39"/>
      <c r="H39"/>
      <c r="I39"/>
    </row>
    <row r="40" spans="4:9" ht="14.4" x14ac:dyDescent="0.3">
      <c r="D40"/>
      <c r="E40"/>
      <c r="F40"/>
      <c r="G40"/>
      <c r="H40"/>
      <c r="I40"/>
    </row>
    <row r="41" spans="4:9" ht="14.4" x14ac:dyDescent="0.3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01-04-2024</vt:lpstr>
      <vt:lpstr>01-07-2024</vt:lpstr>
      <vt:lpstr>01-10-2024</vt:lpstr>
      <vt:lpstr>31-12-2024</vt:lpstr>
      <vt:lpstr>9 oylik</vt:lpstr>
      <vt:lpstr>'01-04-2024'!Заголовки_для_печати</vt:lpstr>
      <vt:lpstr>'01-07-2024'!Заголовки_для_печати</vt:lpstr>
      <vt:lpstr>'01-10-2024'!Заголовки_для_печати</vt:lpstr>
      <vt:lpstr>'31-12-2024'!Заголовки_для_печати</vt:lpstr>
      <vt:lpstr>'01-04-2024'!Область_печати</vt:lpstr>
      <vt:lpstr>'01-07-2024'!Область_печати</vt:lpstr>
      <vt:lpstr>'01-10-2024'!Область_печати</vt:lpstr>
      <vt:lpstr>'31-12-2024'!Область_печати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Abbos Abdullaev</cp:lastModifiedBy>
  <cp:lastPrinted>2024-04-02T11:06:18Z</cp:lastPrinted>
  <dcterms:created xsi:type="dcterms:W3CDTF">2023-01-27T05:22:41Z</dcterms:created>
  <dcterms:modified xsi:type="dcterms:W3CDTF">2025-02-14T12:22:46Z</dcterms:modified>
</cp:coreProperties>
</file>